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<sst xmlns="http://schemas.openxmlformats.org/spreadsheetml/2006/main" count="256" uniqueCount="104">
  <si>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</si>
  <si>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</si>
  <si>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</si>
  <si>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</si>
  <si>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</si>
  <si>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</si>
  <si>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</si>
  <si>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</si>
  <si>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</si>
  <si>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</si>
  <si>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</si>
  <si>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</si>
  <si>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</si>
  <si>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</si>
  <si>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</si>
  <si>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</si>
  <si>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</si>
  <si>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</si>
  <si>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</si>
  <si>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</si>
  <si>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</si>
  <si>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</si>
  <si>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</si>
  <si>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</si>
  <si>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</si>
  <si>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</si>
  <si>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</si>
  <si>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</si>
  <si>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</si>
  <si>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</si>
  <si>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</si>
  <si>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</si>
  <si>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</si>
  <si>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</si>
  <si>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</si>
  <si>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</si>
  <si>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</si>
  <si>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</si>
  <si>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</si>
  <si>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</si>
  <si>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</si>
  <si>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</si>
  <si>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</si>
  <si>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</si>
  <si>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</si>
  <si>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</si>
  <si>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</si>
  <si>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</si>
  <si>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</si>
  <si>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</si>
  <si>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</si>
  <si>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</si>
  <si>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</si>
  <si>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</si>
  <si>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</si>
  <si>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</si>
  <si>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</si>
  <si>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</si>
  <si>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</si>
  <si>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</si>
  <si>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</si>
  <si>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</si>
  <si>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</si>
  <si>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</si>
  <si>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</si>
  <si>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</si>
  <si>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</si>
  <si>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</si>
  <si>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</si>
  <si>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</si>
  <si>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</si>
  <si>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</si>
  <si>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</si>
  <si>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</si>
  <si>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</si>
  <si>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</si>
  <si>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</si>
  <si>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</si>
  <si>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</si>
  <si>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</si>
  <si>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</si>
  <si>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</si>
  <si>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</si>
  <si>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</si>
  <si>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</si>
  <si>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</si>
  <si>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</si>
  <si>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</si>
  <si>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</si>
  <si>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</si>
  <si>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</si>
  <si>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</si>
  <si>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</si>
  <si>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</si>
  <si>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</si>
  <si>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</si>
  <si>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</si>
  <si>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</si>
  <si>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</si>
  <si>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</si>
  <si>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26.06.2018</t>
  </si>
  <si>
    <r>
      <t xml:space="preserve">станом на 26.06.2018р.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</si>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</sst>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4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1" fillId="0" borderId="0" xfId="0" applyNumberFormat="1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7493218"/>
        <c:axId val="47676915"/>
      </c:lineChart>
      <c:catAx>
        <c:axId val="57493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76915"/>
        <c:crosses val="autoZero"/>
        <c:auto val="0"/>
        <c:lblOffset val="100"/>
        <c:tickLblSkip val="1"/>
        <c:noMultiLvlLbl val="0"/>
      </c:catAx>
      <c:valAx>
        <c:axId val="476769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932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4877"/>
        <c:crosses val="autoZero"/>
        <c:auto val="0"/>
        <c:lblOffset val="100"/>
        <c:tickLblSkip val="1"/>
        <c:noMultiLvlLbl val="0"/>
      </c:catAx>
      <c:valAx>
        <c:axId val="366248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390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25031"/>
        <c:crosses val="autoZero"/>
        <c:auto val="0"/>
        <c:lblOffset val="100"/>
        <c:tickLblSkip val="1"/>
        <c:noMultiLvlLbl val="0"/>
      </c:catAx>
      <c:valAx>
        <c:axId val="1382503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884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7316416"/>
        <c:axId val="46085697"/>
      </c:lineChart>
      <c:catAx>
        <c:axId val="57316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85697"/>
        <c:crosses val="autoZero"/>
        <c:auto val="0"/>
        <c:lblOffset val="100"/>
        <c:tickLblSkip val="1"/>
        <c:noMultiLvlLbl val="0"/>
      </c:catAx>
      <c:valAx>
        <c:axId val="460856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164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3947"/>
        <c:crosses val="autoZero"/>
        <c:auto val="0"/>
        <c:lblOffset val="100"/>
        <c:tickLblSkip val="1"/>
        <c:noMultiLvlLbl val="0"/>
      </c:catAx>
      <c:valAx>
        <c:axId val="419539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180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26517"/>
        <c:crosses val="autoZero"/>
        <c:auto val="0"/>
        <c:lblOffset val="100"/>
        <c:tickLblSkip val="1"/>
        <c:noMultiLvlLbl val="0"/>
      </c:catAx>
      <c:valAx>
        <c:axId val="4282651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412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894334"/>
        <c:axId val="46395823"/>
      </c:bar3D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5823"/>
        <c:crosses val="autoZero"/>
        <c:auto val="1"/>
        <c:lblOffset val="100"/>
        <c:tickLblSkip val="1"/>
        <c:noMultiLvlLbl val="0"/>
      </c:catAx>
      <c:valAx>
        <c:axId val="46395823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94334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909224"/>
        <c:axId val="67074153"/>
      </c:bar3D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09224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769 269,5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- 32 668,3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-19 862,0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I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5327.113888888889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5327.1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5327.1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5327.1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5327.1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5327.1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5327.1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5327.1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5327.1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5327.1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5327.1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5327.1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5327.1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5327.1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5327.1</v>
      </c>
      <c r="R18" s="69">
        <v>0</v>
      </c>
      <c r="S18" s="65">
        <v>0</v>
      </c>
      <c r="T18" s="70">
        <v>37.5</v>
      </c>
      <c r="U18" s="134">
        <v>0</v>
      </c>
      <c r="V18" s="135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5327.1</v>
      </c>
      <c r="R19" s="69">
        <v>53</v>
      </c>
      <c r="S19" s="65">
        <v>0</v>
      </c>
      <c r="T19" s="70">
        <v>0</v>
      </c>
      <c r="U19" s="134">
        <v>0</v>
      </c>
      <c r="V19" s="135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5327.1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4.70000000000058</v>
      </c>
      <c r="N21" s="65">
        <v>6419.1</v>
      </c>
      <c r="O21" s="65">
        <v>6200</v>
      </c>
      <c r="P21" s="3">
        <f t="shared" si="2"/>
        <v>1.0353387096774194</v>
      </c>
      <c r="Q21" s="2">
        <v>5327.1</v>
      </c>
      <c r="R21" s="102">
        <v>0</v>
      </c>
      <c r="S21" s="103">
        <v>0</v>
      </c>
      <c r="T21" s="104">
        <v>0</v>
      </c>
      <c r="U21" s="134">
        <v>2</v>
      </c>
      <c r="V21" s="135"/>
      <c r="W21" s="68">
        <f t="shared" si="3"/>
        <v>2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11500</v>
      </c>
      <c r="P22" s="3">
        <f t="shared" si="2"/>
        <v>0</v>
      </c>
      <c r="Q22" s="2">
        <v>5327.1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5327.1</v>
      </c>
      <c r="R23" s="98"/>
      <c r="S23" s="99"/>
      <c r="T23" s="100"/>
      <c r="U23" s="146"/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65406.59999999999</v>
      </c>
      <c r="C24" s="85">
        <f t="shared" si="4"/>
        <v>7687.499999999999</v>
      </c>
      <c r="D24" s="107">
        <f t="shared" si="4"/>
        <v>3216.5</v>
      </c>
      <c r="E24" s="107">
        <f t="shared" si="4"/>
        <v>4471</v>
      </c>
      <c r="F24" s="85">
        <f t="shared" si="4"/>
        <v>1596.0499999999997</v>
      </c>
      <c r="G24" s="85">
        <f t="shared" si="4"/>
        <v>8413.3</v>
      </c>
      <c r="H24" s="85">
        <f t="shared" si="4"/>
        <v>8239.1</v>
      </c>
      <c r="I24" s="85">
        <f t="shared" si="4"/>
        <v>1680.6999999999998</v>
      </c>
      <c r="J24" s="85">
        <f t="shared" si="4"/>
        <v>402.4000000000001</v>
      </c>
      <c r="K24" s="85">
        <f t="shared" si="4"/>
        <v>612</v>
      </c>
      <c r="L24" s="85">
        <f t="shared" si="4"/>
        <v>1432.2</v>
      </c>
      <c r="M24" s="84">
        <f t="shared" si="4"/>
        <v>418.2000000000033</v>
      </c>
      <c r="N24" s="84">
        <f t="shared" si="4"/>
        <v>95888.05</v>
      </c>
      <c r="O24" s="84">
        <f t="shared" si="4"/>
        <v>141100</v>
      </c>
      <c r="P24" s="86">
        <f>N24/O24</f>
        <v>0.6795751240255138</v>
      </c>
      <c r="Q24" s="2"/>
      <c r="R24" s="75">
        <f>SUM(R4:R23)</f>
        <v>53</v>
      </c>
      <c r="S24" s="75">
        <f>SUM(S4:S23)</f>
        <v>0</v>
      </c>
      <c r="T24" s="75">
        <f>SUM(T4:T23)</f>
        <v>1158.5</v>
      </c>
      <c r="U24" s="148">
        <f>SUM(U4:U23)</f>
        <v>3</v>
      </c>
      <c r="V24" s="149"/>
      <c r="W24" s="111">
        <f>R24+S24+U24+T24+V24</f>
        <v>1214.5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43277</v>
      </c>
      <c r="S29" s="152">
        <v>3.88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43277</v>
      </c>
      <c r="S39" s="140">
        <v>1083.8231599999983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103</v>
      </c>
      <c r="P27" s="161"/>
    </row>
    <row r="28" spans="1:16" ht="30.75" customHeight="1">
      <c r="A28" s="174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червень!S39</f>
        <v>1083.8231599999983</v>
      </c>
      <c r="B29" s="45">
        <v>5015</v>
      </c>
      <c r="C29" s="45">
        <v>1679.2</v>
      </c>
      <c r="D29" s="45">
        <v>1500.03</v>
      </c>
      <c r="E29" s="45">
        <v>1597.03</v>
      </c>
      <c r="F29" s="45">
        <v>12000</v>
      </c>
      <c r="G29" s="45">
        <v>2970.99</v>
      </c>
      <c r="H29" s="45">
        <v>12</v>
      </c>
      <c r="I29" s="45">
        <v>8</v>
      </c>
      <c r="J29" s="45"/>
      <c r="K29" s="45"/>
      <c r="L29" s="59">
        <f>H29+F29+D29+J29+B29</f>
        <v>18527.03</v>
      </c>
      <c r="M29" s="46">
        <f>C29+E29+G29+I29</f>
        <v>6255.219999999999</v>
      </c>
      <c r="N29" s="47">
        <f>M29-L29</f>
        <v>-12271.81</v>
      </c>
      <c r="O29" s="164">
        <f>червень!S29</f>
        <v>3.88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446223.44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93684.23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127818.35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14979.71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56123.21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769269.5099999999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1679.2</v>
      </c>
    </row>
    <row r="59" spans="1:3" ht="25.5">
      <c r="A59" s="76" t="s">
        <v>54</v>
      </c>
      <c r="B59" s="9">
        <f>D29</f>
        <v>1500.03</v>
      </c>
      <c r="C59" s="9">
        <f>E29</f>
        <v>1597.03</v>
      </c>
    </row>
    <row r="60" spans="1:3" ht="12.75">
      <c r="A60" s="76" t="s">
        <v>55</v>
      </c>
      <c r="B60" s="9">
        <f>F29</f>
        <v>12000</v>
      </c>
      <c r="C60" s="9">
        <f>G29</f>
        <v>2970.99</v>
      </c>
    </row>
    <row r="61" spans="1:3" ht="25.5">
      <c r="A61" s="76" t="s">
        <v>56</v>
      </c>
      <c r="B61" s="9">
        <f>H29</f>
        <v>12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2018-06-26T11:43:41Z</dcterms:modified>
  <cp:category/>
  <cp:version/>
  <cp:contentType/>
  <cp:contentStatus/>
</cp:coreProperties>
</file>